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F12" i="2" l="1"/>
  <c r="D3" i="2"/>
  <c r="B3" i="2"/>
  <c r="C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<sst xmlns="http://schemas.openxmlformats.org/spreadsheetml/2006/main" count="27" uniqueCount="27">
  <si>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</si>
  <si>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</si>
  <si>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</si>
  <si>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</si>
  <si>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</si>
  <si>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</si>
  <si>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</si>
  <si>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</si>
  <si>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</si>
  <si>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</si>
  <si>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</si>
  <si>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</si>
  <si>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</si>
  <si>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</si>
  <si>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</si>
  <si>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</si>
  <si>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</si>
  <si>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</si>
  <si>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</si>
  <si>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</si>
  <si>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</si>
  <si>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</si>
  <si>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</si>
  <si>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</si>
  <si>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</si>
  <si>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</si>
  <si>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Junta Municipal de Agua Potable y Alcantarillado de Cortázar, Gto.
Estado Analítico del Activo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</si>
</sst>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zoomScaleNormal="100" workbookViewId="0">
      <selection activeCell="B32" sqref="B3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173646198.31000003</v>
      </c>
      <c r="C3" s="5">
        <f t="shared" ref="C3:F3" si="0">C4+C12</f>
        <v>108682024.28999999</v>
      </c>
      <c r="D3" s="5">
        <f t="shared" si="0"/>
        <v>81026803.150000006</v>
      </c>
      <c r="E3" s="5">
        <f t="shared" si="0"/>
        <v>201301419.45000008</v>
      </c>
      <c r="F3" s="5">
        <f t="shared" si="0"/>
        <v>27655221.140000023</v>
      </c>
    </row>
    <row r="4" spans="1:6" x14ac:dyDescent="0.2">
      <c r="A4" s="6" t="s">
        <v>4</v>
      </c>
      <c r="B4" s="5">
        <f>SUM(B5:B11)</f>
        <v>51751680.07</v>
      </c>
      <c r="C4" s="5">
        <f>SUM(C5:C11)</f>
        <v>53539725.239999995</v>
      </c>
      <c r="D4" s="5">
        <f>SUM(D5:D11)</f>
        <v>45268625.140000001</v>
      </c>
      <c r="E4" s="5">
        <f>SUM(E5:E11)</f>
        <v>60022780.170000009</v>
      </c>
      <c r="F4" s="5">
        <f>SUM(F5:F11)</f>
        <v>8271100.1000000089</v>
      </c>
    </row>
    <row r="5" spans="1:6" x14ac:dyDescent="0.2">
      <c r="A5" s="7" t="s">
        <v>5</v>
      </c>
      <c r="B5" s="8">
        <v>47582611.920000002</v>
      </c>
      <c r="C5" s="8">
        <v>27218885.75</v>
      </c>
      <c r="D5" s="8">
        <v>19094332.629999999</v>
      </c>
      <c r="E5" s="8">
        <f>B5+C5-D5</f>
        <v>55707165.040000007</v>
      </c>
      <c r="F5" s="8">
        <f t="shared" ref="F5:F11" si="1">E5-B5</f>
        <v>8124553.1200000048</v>
      </c>
    </row>
    <row r="6" spans="1:6" x14ac:dyDescent="0.2">
      <c r="A6" s="7" t="s">
        <v>6</v>
      </c>
      <c r="B6" s="8">
        <v>3027000.01</v>
      </c>
      <c r="C6" s="8">
        <v>25499010.940000001</v>
      </c>
      <c r="D6" s="8">
        <v>25356254.309999999</v>
      </c>
      <c r="E6" s="8">
        <f t="shared" ref="E6:E11" si="2">B6+C6-D6</f>
        <v>3169756.6400000043</v>
      </c>
      <c r="F6" s="8">
        <f t="shared" si="1"/>
        <v>142756.63000000454</v>
      </c>
    </row>
    <row r="7" spans="1:6" x14ac:dyDescent="0.2">
      <c r="A7" s="7" t="s">
        <v>7</v>
      </c>
      <c r="B7" s="8">
        <v>0.18</v>
      </c>
      <c r="C7" s="8">
        <v>815</v>
      </c>
      <c r="D7" s="8">
        <v>250</v>
      </c>
      <c r="E7" s="8">
        <f t="shared" si="2"/>
        <v>565.17999999999995</v>
      </c>
      <c r="F7" s="8">
        <f t="shared" si="1"/>
        <v>565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1142067.96</v>
      </c>
      <c r="C9" s="8">
        <v>821013.55</v>
      </c>
      <c r="D9" s="8">
        <v>817788.2</v>
      </c>
      <c r="E9" s="8">
        <f t="shared" si="2"/>
        <v>1145293.31</v>
      </c>
      <c r="F9" s="8">
        <f t="shared" si="1"/>
        <v>3225.3500000000931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121894518.24000002</v>
      </c>
      <c r="C12" s="5">
        <f>SUM(C13:C21)</f>
        <v>55142299.050000004</v>
      </c>
      <c r="D12" s="5">
        <f>SUM(D13:D21)</f>
        <v>35758178.010000005</v>
      </c>
      <c r="E12" s="5">
        <f>SUM(E13:E21)</f>
        <v>141278639.28000006</v>
      </c>
      <c r="F12" s="5">
        <f>SUM(F13:F21)</f>
        <v>19384121.040000014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143606163.61000001</v>
      </c>
      <c r="C15" s="9">
        <v>31731717.420000002</v>
      </c>
      <c r="D15" s="9">
        <v>23178687.370000001</v>
      </c>
      <c r="E15" s="9">
        <f t="shared" si="4"/>
        <v>152159193.66000003</v>
      </c>
      <c r="F15" s="9">
        <f t="shared" si="3"/>
        <v>8553030.0500000119</v>
      </c>
    </row>
    <row r="16" spans="1:6" x14ac:dyDescent="0.2">
      <c r="A16" s="7" t="s">
        <v>14</v>
      </c>
      <c r="B16" s="8">
        <v>17562813.300000001</v>
      </c>
      <c r="C16" s="8">
        <v>6133027.5300000003</v>
      </c>
      <c r="D16" s="8">
        <v>7113097.5</v>
      </c>
      <c r="E16" s="8">
        <f t="shared" si="4"/>
        <v>16582743.330000002</v>
      </c>
      <c r="F16" s="8">
        <f t="shared" si="3"/>
        <v>-980069.96999999881</v>
      </c>
    </row>
    <row r="17" spans="1:6" x14ac:dyDescent="0.2">
      <c r="A17" s="7" t="s">
        <v>15</v>
      </c>
      <c r="B17" s="8">
        <v>8294423.8099999996</v>
      </c>
      <c r="C17" s="8">
        <v>5297471.93</v>
      </c>
      <c r="D17" s="8">
        <v>5388988.4000000004</v>
      </c>
      <c r="E17" s="8">
        <f t="shared" si="4"/>
        <v>8202907.339999998</v>
      </c>
      <c r="F17" s="8">
        <f t="shared" si="3"/>
        <v>-91516.470000001602</v>
      </c>
    </row>
    <row r="18" spans="1:6" x14ac:dyDescent="0.2">
      <c r="A18" s="7" t="s">
        <v>16</v>
      </c>
      <c r="B18" s="8">
        <v>-48088561.490000002</v>
      </c>
      <c r="C18" s="8">
        <v>11980082.17</v>
      </c>
      <c r="D18" s="8">
        <v>0</v>
      </c>
      <c r="E18" s="8">
        <f t="shared" si="4"/>
        <v>-36108479.32</v>
      </c>
      <c r="F18" s="8">
        <f t="shared" si="3"/>
        <v>11980082.170000002</v>
      </c>
    </row>
    <row r="19" spans="1:6" x14ac:dyDescent="0.2">
      <c r="A19" s="7" t="s">
        <v>17</v>
      </c>
      <c r="B19" s="8">
        <v>519679.01</v>
      </c>
      <c r="C19" s="8">
        <v>0</v>
      </c>
      <c r="D19" s="8">
        <v>77404.740000000005</v>
      </c>
      <c r="E19" s="8">
        <f t="shared" si="4"/>
        <v>442274.27</v>
      </c>
      <c r="F19" s="8">
        <f t="shared" si="3"/>
        <v>-77404.739999999991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2018-03-08T18:40:55Z</cp:lastPrinted>
  <dcterms:created xsi:type="dcterms:W3CDTF">2014-02-09T04:04:15Z</dcterms:created>
  <dcterms:modified xsi:type="dcterms:W3CDTF">2022-04-21T13:36:52Z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